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HIROYUKI\Desktop\投資\SIM関係\"/>
    </mc:Choice>
  </mc:AlternateContent>
  <xr:revisionPtr revIDLastSave="0" documentId="13_ncr:1_{00740FF8-054A-433D-92A1-5BAD361B779B}" xr6:coauthVersionLast="47" xr6:coauthVersionMax="47" xr10:uidLastSave="{00000000-0000-0000-0000-000000000000}"/>
  <bookViews>
    <workbookView xWindow="-110" yWindow="-110" windowWidth="19420" windowHeight="11020" xr2:uid="{107418D4-BA43-425A-AE5B-F9907C915C3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7" i="1" l="1"/>
  <c r="B8" i="1" s="1"/>
  <c r="G6" i="1"/>
  <c r="G5" i="1"/>
  <c r="B12" i="1" l="1"/>
  <c r="B17" i="1" s="1"/>
  <c r="B16" i="1" s="1"/>
  <c r="B20" i="1"/>
  <c r="B21" i="1" l="1"/>
</calcChain>
</file>

<file path=xl/sharedStrings.xml><?xml version="1.0" encoding="utf-8"?>
<sst xmlns="http://schemas.openxmlformats.org/spreadsheetml/2006/main" count="47" uniqueCount="34">
  <si>
    <t>高額療養費制度</t>
    <rPh sb="0" eb="5">
      <t>コウガクリョウヨウヒ</t>
    </rPh>
    <rPh sb="5" eb="7">
      <t>セイド</t>
    </rPh>
    <phoneticPr fontId="1"/>
  </si>
  <si>
    <t>252,600円＋(医療費－842,000)×１%</t>
    <phoneticPr fontId="1"/>
  </si>
  <si>
    <t>80,100円＋(医療費－267,000)×１%</t>
    <phoneticPr fontId="1"/>
  </si>
  <si>
    <t xml:space="preserve">167,400円＋(医療費－558,000)×１% </t>
    <phoneticPr fontId="1"/>
  </si>
  <si>
    <t>想定医療費</t>
    <rPh sb="0" eb="2">
      <t>ソウテイ</t>
    </rPh>
    <rPh sb="2" eb="5">
      <t>イリョウヒ</t>
    </rPh>
    <phoneticPr fontId="1"/>
  </si>
  <si>
    <t>年収</t>
    <rPh sb="0" eb="2">
      <t>ネンシュウ</t>
    </rPh>
    <phoneticPr fontId="1"/>
  </si>
  <si>
    <t>限度額</t>
    <rPh sb="0" eb="3">
      <t>ゲンドガク</t>
    </rPh>
    <phoneticPr fontId="1"/>
  </si>
  <si>
    <t>57,600円</t>
    <phoneticPr fontId="1"/>
  </si>
  <si>
    <t>加入中の健保に付加給付がある？ない？</t>
    <rPh sb="0" eb="2">
      <t>カニュウ</t>
    </rPh>
    <rPh sb="2" eb="3">
      <t>チュウ</t>
    </rPh>
    <rPh sb="4" eb="6">
      <t>ケンポ</t>
    </rPh>
    <rPh sb="7" eb="11">
      <t>フカキュウフ</t>
    </rPh>
    <phoneticPr fontId="1"/>
  </si>
  <si>
    <t>入院にかかるお金</t>
    <rPh sb="0" eb="2">
      <t>ニュウイン</t>
    </rPh>
    <rPh sb="7" eb="8">
      <t>カネ</t>
    </rPh>
    <phoneticPr fontId="1"/>
  </si>
  <si>
    <t>治療費</t>
    <rPh sb="0" eb="3">
      <t>チリョウヒ</t>
    </rPh>
    <phoneticPr fontId="1"/>
  </si>
  <si>
    <t>入院日数</t>
    <rPh sb="0" eb="4">
      <t>ニュウインニッスウ</t>
    </rPh>
    <phoneticPr fontId="1"/>
  </si>
  <si>
    <t>厚生労働省「平成29年患者調査」によると、入院日数の平均は29.3日です。</t>
    <phoneticPr fontId="1"/>
  </si>
  <si>
    <t>入院の支払限度日数</t>
  </si>
  <si>
    <t>入院給付金日額</t>
  </si>
  <si>
    <t>円</t>
    <rPh sb="0" eb="1">
      <t>エン</t>
    </rPh>
    <phoneticPr fontId="1"/>
  </si>
  <si>
    <t>日</t>
    <rPh sb="0" eb="1">
      <t>ニチ</t>
    </rPh>
    <phoneticPr fontId="1"/>
  </si>
  <si>
    <t>円以上</t>
    <rPh sb="0" eb="1">
      <t>エン</t>
    </rPh>
    <rPh sb="1" eb="3">
      <t>イジョウ</t>
    </rPh>
    <phoneticPr fontId="1"/>
  </si>
  <si>
    <t>差額ベッド代</t>
    <rPh sb="0" eb="2">
      <t>サガク</t>
    </rPh>
    <rPh sb="5" eb="6">
      <t>ダイ</t>
    </rPh>
    <phoneticPr fontId="1"/>
  </si>
  <si>
    <t>雑費</t>
    <rPh sb="0" eb="2">
      <t>ザッピ</t>
    </rPh>
    <phoneticPr fontId="1"/>
  </si>
  <si>
    <t>食費</t>
    <rPh sb="0" eb="2">
      <t>ショクヒ</t>
    </rPh>
    <phoneticPr fontId="1"/>
  </si>
  <si>
    <t>ありの場合、上限額</t>
    <rPh sb="3" eb="5">
      <t>バアイ</t>
    </rPh>
    <phoneticPr fontId="1"/>
  </si>
  <si>
    <t>医療保険の目安</t>
    <rPh sb="0" eb="2">
      <t>イリョウ</t>
    </rPh>
    <rPh sb="2" eb="4">
      <t>ホケン</t>
    </rPh>
    <rPh sb="5" eb="7">
      <t>メヤス</t>
    </rPh>
    <phoneticPr fontId="1"/>
  </si>
  <si>
    <t>高額療養費制度の内容</t>
    <rPh sb="0" eb="4">
      <t>コウガクリョウヨウ</t>
    </rPh>
    <rPh sb="4" eb="5">
      <t>ヒ</t>
    </rPh>
    <rPh sb="5" eb="7">
      <t>セイド</t>
    </rPh>
    <rPh sb="8" eb="10">
      <t>ナイヨウ</t>
    </rPh>
    <phoneticPr fontId="1"/>
  </si>
  <si>
    <t>医療技術の進歩などにより、入院期間は短期化傾向。平均入院日数は29日なので、60日で十分な人が多いです。</t>
    <rPh sb="24" eb="26">
      <t>ヘイキン</t>
    </rPh>
    <rPh sb="26" eb="28">
      <t>ニュウイン</t>
    </rPh>
    <rPh sb="28" eb="30">
      <t>ニッスウ</t>
    </rPh>
    <rPh sb="33" eb="34">
      <t>ニチ</t>
    </rPh>
    <rPh sb="40" eb="41">
      <t>ニチ</t>
    </rPh>
    <rPh sb="42" eb="44">
      <t>ジュウブン</t>
    </rPh>
    <rPh sb="45" eb="46">
      <t>ヒト</t>
    </rPh>
    <rPh sb="47" eb="48">
      <t>オオ</t>
    </rPh>
    <phoneticPr fontId="1"/>
  </si>
  <si>
    <t>ただし精神疾患などの長期化する病気を除くと15日以内に退院できる人が多いです。</t>
    <rPh sb="3" eb="5">
      <t>セイシン</t>
    </rPh>
    <rPh sb="5" eb="7">
      <t>シッカン</t>
    </rPh>
    <rPh sb="10" eb="12">
      <t>チョウキ</t>
    </rPh>
    <rPh sb="12" eb="13">
      <t>カ</t>
    </rPh>
    <rPh sb="15" eb="17">
      <t>ビョウキ</t>
    </rPh>
    <rPh sb="18" eb="19">
      <t>ノゾ</t>
    </rPh>
    <rPh sb="23" eb="24">
      <t>ニチ</t>
    </rPh>
    <rPh sb="24" eb="26">
      <t>イナイ</t>
    </rPh>
    <rPh sb="27" eb="29">
      <t>タイイン</t>
    </rPh>
    <rPh sb="32" eb="33">
      <t>ヒト</t>
    </rPh>
    <rPh sb="34" eb="35">
      <t>オオ</t>
    </rPh>
    <phoneticPr fontId="1"/>
  </si>
  <si>
    <t>　黄色のセルを入力することで医療保険の加入目安を知ることができます。</t>
    <rPh sb="1" eb="3">
      <t>キイロ</t>
    </rPh>
    <rPh sb="7" eb="9">
      <t>ニュウリョク</t>
    </rPh>
    <rPh sb="14" eb="18">
      <t>イリョウホケン</t>
    </rPh>
    <rPh sb="19" eb="23">
      <t>カニュウメヤス</t>
    </rPh>
    <rPh sb="24" eb="25">
      <t>シ</t>
    </rPh>
    <phoneticPr fontId="1"/>
  </si>
  <si>
    <t>なし</t>
  </si>
  <si>
    <t>お金大好き夫婦、FIREを目指す</t>
    <rPh sb="1" eb="4">
      <t>カネダイス</t>
    </rPh>
    <rPh sb="5" eb="7">
      <t>フウフ</t>
    </rPh>
    <rPh sb="13" eb="15">
      <t>メザ</t>
    </rPh>
    <phoneticPr fontId="1"/>
  </si>
  <si>
    <t>https://www.slooowlife.com/</t>
    <phoneticPr fontId="1"/>
  </si>
  <si>
    <t>入院が長期化しやすい脳血管疾患などには「八疾病延長入院特約」で対応すると良いです。</t>
    <rPh sb="0" eb="2">
      <t>ニュウイン</t>
    </rPh>
    <rPh sb="3" eb="6">
      <t>チョウキカ</t>
    </rPh>
    <rPh sb="10" eb="13">
      <t>ノウケッカン</t>
    </rPh>
    <rPh sb="13" eb="15">
      <t>シッカン</t>
    </rPh>
    <rPh sb="27" eb="29">
      <t>トクヤク</t>
    </rPh>
    <rPh sb="31" eb="33">
      <t>タイオウ</t>
    </rPh>
    <rPh sb="36" eb="37">
      <t>ヨ</t>
    </rPh>
    <phoneticPr fontId="1"/>
  </si>
  <si>
    <t>入院費総額</t>
    <rPh sb="0" eb="3">
      <t>ニュウインヒ</t>
    </rPh>
    <rPh sb="3" eb="5">
      <t>ソウガク</t>
    </rPh>
    <phoneticPr fontId="1"/>
  </si>
  <si>
    <t>入院費一日平均</t>
    <rPh sb="3" eb="5">
      <t>イチニチ</t>
    </rPh>
    <rPh sb="5" eb="7">
      <t>ヘイキン</t>
    </rPh>
    <phoneticPr fontId="1"/>
  </si>
  <si>
    <t>日帰り手術の一時金</t>
    <rPh sb="0" eb="2">
      <t>ヒガエ</t>
    </rPh>
    <rPh sb="3" eb="5">
      <t>シュジュツ</t>
    </rPh>
    <rPh sb="6" eb="9">
      <t>イチジキン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</si>
</sst>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Meiryo UI"/>
      <family val="2"/>
      <charset val="128"/>
    </font>
    <font>
      <sz val="6"/>
      <name val="Meiryo UI"/>
      <family val="2"/>
      <charset val="128"/>
    </font>
    <font>
      <b/>
      <sz val="11"/>
      <color theme="1"/>
      <name val="Meiryo UI"/>
      <family val="3"/>
      <charset val="128"/>
    </font>
    <font>
      <sz val="10"/>
      <color rgb="FFFF0000"/>
      <name val="Meiryo UI"/>
      <family val="2"/>
      <charset val="128"/>
    </font>
    <font>
      <u/>
      <sz val="10"/>
      <color theme="10"/>
      <name val="Meiryo UI"/>
      <family val="2"/>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22">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2" fillId="2" borderId="0" xfId="0" applyFont="1" applyFill="1">
      <alignment vertical="center"/>
    </xf>
    <xf numFmtId="0" fontId="0" fillId="2" borderId="1" xfId="0" applyFill="1" applyBorder="1">
      <alignment vertical="center"/>
    </xf>
    <xf numFmtId="3" fontId="0" fillId="2" borderId="2" xfId="0" applyNumberFormat="1" applyFill="1" applyBorder="1">
      <alignment vertical="center"/>
    </xf>
    <xf numFmtId="3" fontId="0" fillId="2" borderId="3" xfId="0" applyNumberFormat="1" applyFill="1" applyBorder="1" applyAlignment="1">
      <alignment horizontal="left" vertical="center"/>
    </xf>
    <xf numFmtId="3" fontId="0" fillId="2" borderId="1" xfId="0" applyNumberFormat="1" applyFill="1" applyBorder="1">
      <alignment vertical="center"/>
    </xf>
    <xf numFmtId="3" fontId="0" fillId="2" borderId="0" xfId="0" applyNumberFormat="1" applyFill="1">
      <alignment vertical="center"/>
    </xf>
    <xf numFmtId="3" fontId="0" fillId="2" borderId="0" xfId="0" applyNumberFormat="1" applyFill="1" applyAlignment="1">
      <alignment horizontal="left" vertical="center"/>
    </xf>
    <xf numFmtId="0" fontId="0" fillId="2" borderId="3" xfId="0" applyFill="1" applyBorder="1" applyAlignment="1">
      <alignment horizontal="left" vertical="center"/>
    </xf>
    <xf numFmtId="0" fontId="0" fillId="2" borderId="2" xfId="0" applyFill="1" applyBorder="1" applyAlignment="1">
      <alignment horizontal="right" vertical="center"/>
    </xf>
    <xf numFmtId="0" fontId="0" fillId="3" borderId="1" xfId="0" applyFill="1" applyBorder="1">
      <alignment vertical="center"/>
    </xf>
    <xf numFmtId="3" fontId="0" fillId="3" borderId="3" xfId="0" applyNumberFormat="1" applyFill="1" applyBorder="1" applyAlignment="1">
      <alignment horizontal="left" vertical="center"/>
    </xf>
    <xf numFmtId="0" fontId="3" fillId="2" borderId="0" xfId="0" applyFont="1" applyFill="1">
      <alignment vertical="center"/>
    </xf>
    <xf numFmtId="0" fontId="0" fillId="2" borderId="0" xfId="0" applyFill="1" applyBorder="1">
      <alignment vertical="center"/>
    </xf>
    <xf numFmtId="0" fontId="0" fillId="2" borderId="0" xfId="0" applyFill="1" applyBorder="1" applyAlignment="1">
      <alignment horizontal="left" vertical="center"/>
    </xf>
    <xf numFmtId="0" fontId="4" fillId="2" borderId="0" xfId="1" applyFill="1">
      <alignment vertical="center"/>
    </xf>
    <xf numFmtId="0" fontId="0" fillId="2" borderId="0" xfId="0" applyFill="1" applyBorder="1" applyAlignment="1">
      <alignment horizontal="right" vertical="center"/>
    </xf>
    <xf numFmtId="3" fontId="0" fillId="3" borderId="2" xfId="0" applyNumberFormat="1" applyFill="1" applyBorder="1" applyProtection="1">
      <alignment vertical="center"/>
      <protection locked="0"/>
    </xf>
    <xf numFmtId="3" fontId="0" fillId="3" borderId="2" xfId="0" applyNumberFormat="1" applyFill="1" applyBorder="1" applyAlignment="1" applyProtection="1">
      <alignment horizontal="right" vertical="center"/>
      <protection locked="0"/>
    </xf>
    <xf numFmtId="0" fontId="0" fillId="3" borderId="2" xfId="0" applyFill="1" applyBorder="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slooowli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EB00F-46A6-42BB-9F71-83547C2A7D90}">
  <dimension ref="A1:G26"/>
  <sheetViews>
    <sheetView tabSelected="1" workbookViewId="0">
      <selection activeCell="F8" sqref="F8"/>
    </sheetView>
  </sheetViews>
  <sheetFormatPr defaultRowHeight="13.5" x14ac:dyDescent="0.3"/>
  <cols>
    <col min="1" max="1" width="28.58203125" style="1" customWidth="1"/>
    <col min="2" max="2" width="13.08203125" style="1" customWidth="1"/>
    <col min="3" max="3" width="5.9140625" style="2" customWidth="1"/>
    <col min="4" max="4" width="8.6640625" style="1"/>
    <col min="5" max="5" width="10.5" style="1" customWidth="1"/>
    <col min="6" max="6" width="33.58203125" style="1" customWidth="1"/>
    <col min="7" max="16384" width="8.6640625" style="1"/>
  </cols>
  <sheetData>
    <row r="1" spans="1:7" x14ac:dyDescent="0.3">
      <c r="A1" s="14" t="s">
        <v>26</v>
      </c>
    </row>
    <row r="2" spans="1:7" x14ac:dyDescent="0.3">
      <c r="A2" s="14"/>
    </row>
    <row r="3" spans="1:7" ht="15" x14ac:dyDescent="0.3">
      <c r="A3" s="3" t="s">
        <v>0</v>
      </c>
      <c r="E3" s="1" t="s">
        <v>23</v>
      </c>
    </row>
    <row r="4" spans="1:7" x14ac:dyDescent="0.3">
      <c r="A4" s="12" t="s">
        <v>5</v>
      </c>
      <c r="B4" s="19">
        <v>8000000</v>
      </c>
      <c r="C4" s="13" t="s">
        <v>15</v>
      </c>
      <c r="E4" s="4" t="s">
        <v>5</v>
      </c>
      <c r="F4" s="4" t="s">
        <v>6</v>
      </c>
      <c r="G4" s="4"/>
    </row>
    <row r="5" spans="1:7" x14ac:dyDescent="0.3">
      <c r="A5" s="12" t="s">
        <v>8</v>
      </c>
      <c r="B5" s="20" t="s">
        <v>27</v>
      </c>
      <c r="C5" s="13"/>
      <c r="E5" s="7">
        <v>11600000</v>
      </c>
      <c r="F5" s="4" t="s">
        <v>1</v>
      </c>
      <c r="G5" s="4">
        <f>+IF((($B$7-842000)*0.01)&gt;=0,($B$7-842000)*0.01,0)</f>
        <v>1580</v>
      </c>
    </row>
    <row r="6" spans="1:7" x14ac:dyDescent="0.3">
      <c r="A6" s="12" t="s">
        <v>21</v>
      </c>
      <c r="B6" s="19">
        <v>25000</v>
      </c>
      <c r="C6" s="13" t="s">
        <v>15</v>
      </c>
      <c r="E6" s="7">
        <v>7700000</v>
      </c>
      <c r="F6" s="4" t="s">
        <v>3</v>
      </c>
      <c r="G6" s="4">
        <f>+IF((($B$7-558000)*0.01)&gt;=0,($B$7-558000)*0.01,0)</f>
        <v>4420</v>
      </c>
    </row>
    <row r="7" spans="1:7" x14ac:dyDescent="0.3">
      <c r="A7" s="12" t="s">
        <v>4</v>
      </c>
      <c r="B7" s="19">
        <v>1000000</v>
      </c>
      <c r="C7" s="13" t="s">
        <v>15</v>
      </c>
      <c r="E7" s="7">
        <v>3700000</v>
      </c>
      <c r="F7" s="4" t="s">
        <v>2</v>
      </c>
      <c r="G7" s="4">
        <f>+IF((($B$7-267000)*0.01)&gt;=0,($B$7-267000)*0.01,0)</f>
        <v>7330</v>
      </c>
    </row>
    <row r="8" spans="1:7" x14ac:dyDescent="0.3">
      <c r="A8" s="4" t="s">
        <v>6</v>
      </c>
      <c r="B8" s="5">
        <f>+IF(B5="あり",B6,IF(B4&gt;=E5,252600+G5,IF(B4&gt;=E6,167400+G6,IF(B4&gt;=E7,80100+G7,57600))))</f>
        <v>171820</v>
      </c>
      <c r="C8" s="6" t="s">
        <v>15</v>
      </c>
      <c r="E8" s="7">
        <v>1560000</v>
      </c>
      <c r="F8" s="4" t="s">
        <v>7</v>
      </c>
      <c r="G8" s="4"/>
    </row>
    <row r="10" spans="1:7" ht="15" x14ac:dyDescent="0.3">
      <c r="A10" s="3" t="s">
        <v>9</v>
      </c>
    </row>
    <row r="11" spans="1:7" x14ac:dyDescent="0.3">
      <c r="A11" s="12" t="s">
        <v>11</v>
      </c>
      <c r="B11" s="21">
        <v>29</v>
      </c>
      <c r="C11" s="13" t="s">
        <v>16</v>
      </c>
      <c r="E11" s="1" t="s">
        <v>12</v>
      </c>
    </row>
    <row r="12" spans="1:7" x14ac:dyDescent="0.3">
      <c r="A12" s="4" t="s">
        <v>10</v>
      </c>
      <c r="B12" s="5">
        <f>+B8</f>
        <v>171820</v>
      </c>
      <c r="C12" s="6" t="s">
        <v>15</v>
      </c>
      <c r="E12" s="1" t="s">
        <v>25</v>
      </c>
    </row>
    <row r="13" spans="1:7" x14ac:dyDescent="0.3">
      <c r="A13" s="12" t="s">
        <v>20</v>
      </c>
      <c r="B13" s="19">
        <v>460</v>
      </c>
      <c r="C13" s="13" t="s">
        <v>15</v>
      </c>
    </row>
    <row r="14" spans="1:7" x14ac:dyDescent="0.3">
      <c r="A14" s="12" t="s">
        <v>19</v>
      </c>
      <c r="B14" s="19">
        <v>1100</v>
      </c>
      <c r="C14" s="13" t="s">
        <v>15</v>
      </c>
    </row>
    <row r="15" spans="1:7" x14ac:dyDescent="0.3">
      <c r="A15" s="12" t="s">
        <v>18</v>
      </c>
      <c r="B15" s="19">
        <v>3000</v>
      </c>
      <c r="C15" s="13" t="s">
        <v>15</v>
      </c>
    </row>
    <row r="16" spans="1:7" x14ac:dyDescent="0.3">
      <c r="A16" s="4" t="s">
        <v>31</v>
      </c>
      <c r="B16" s="5">
        <f>+B17*B11</f>
        <v>304060</v>
      </c>
      <c r="C16" s="6" t="s">
        <v>15</v>
      </c>
    </row>
    <row r="17" spans="1:5" x14ac:dyDescent="0.3">
      <c r="A17" s="4" t="s">
        <v>32</v>
      </c>
      <c r="B17" s="5">
        <f>+SUM(B12/B11,B13:B15)</f>
        <v>10484.827586206897</v>
      </c>
      <c r="C17" s="6" t="s">
        <v>15</v>
      </c>
    </row>
    <row r="18" spans="1:5" x14ac:dyDescent="0.3">
      <c r="B18" s="8"/>
      <c r="C18" s="9"/>
    </row>
    <row r="19" spans="1:5" ht="15" x14ac:dyDescent="0.3">
      <c r="A19" s="3" t="s">
        <v>22</v>
      </c>
    </row>
    <row r="20" spans="1:5" x14ac:dyDescent="0.3">
      <c r="A20" s="4" t="s">
        <v>33</v>
      </c>
      <c r="B20" s="5">
        <f>+B8</f>
        <v>171820</v>
      </c>
      <c r="C20" s="10" t="s">
        <v>17</v>
      </c>
    </row>
    <row r="21" spans="1:5" x14ac:dyDescent="0.3">
      <c r="A21" s="4" t="s">
        <v>14</v>
      </c>
      <c r="B21" s="5">
        <f>+B17</f>
        <v>10484.827586206897</v>
      </c>
      <c r="C21" s="10" t="s">
        <v>17</v>
      </c>
      <c r="E21" s="1" t="s">
        <v>24</v>
      </c>
    </row>
    <row r="22" spans="1:5" x14ac:dyDescent="0.3">
      <c r="A22" s="4" t="s">
        <v>13</v>
      </c>
      <c r="B22" s="11">
        <v>60</v>
      </c>
      <c r="C22" s="10" t="s">
        <v>16</v>
      </c>
      <c r="E22" s="1" t="s">
        <v>30</v>
      </c>
    </row>
    <row r="23" spans="1:5" x14ac:dyDescent="0.3">
      <c r="A23" s="15"/>
      <c r="B23" s="18"/>
      <c r="C23" s="16"/>
    </row>
    <row r="25" spans="1:5" x14ac:dyDescent="0.3">
      <c r="A25" s="1" t="s">
        <v>28</v>
      </c>
    </row>
    <row r="26" spans="1:5" x14ac:dyDescent="0.3">
      <c r="A26" s="17" t="s">
        <v>29</v>
      </c>
    </row>
  </sheetData>
  <sheetProtection algorithmName="SHA-512" hashValue="J9zPPWsrAHm/S4/wSXFcNp1BB0Ip8YvectjVd/3Es4w3XnPvcgvGSzMUo/OHO5iODIvakv0yDJ2bfOjstgrFRQ==" saltValue="1UoEOwgwb+XbYnFqjdmv+w==" spinCount="100000" sheet="1" objects="1" scenarios="1"/>
  <phoneticPr fontId="1"/>
  <dataValidations count="1">
    <dataValidation type="list" allowBlank="1" showInputMessage="1" showErrorMessage="1" sqref="B5" xr:uid="{C8A6B886-1900-43B2-998C-641E44E745DD}">
      <formula1>"あり,なし"</formula1>
    </dataValidation>
  </dataValidations>
  <hyperlinks>
    <hyperlink ref="A26" r:id="rId1" xr:uid="{C2EDFA16-122D-4502-8E2B-A582EDA09DA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HIROYUKI</dc:creator>
  <cp:lastModifiedBy>HIROYUKI</cp:lastModifiedBy>
  <dcterms:created xsi:type="dcterms:W3CDTF">2022-04-11T09:39:47Z</dcterms:created>
  <dcterms:modified xsi:type="dcterms:W3CDTF">2022-04-15T23:59:00Z</dcterms:modified>
</cp:coreProperties>
</file>